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3" sheetId="1" r:id="rId1"/>
    <sheet name="4" sheetId="2" r:id="rId2"/>
  </sheets>
  <definedNames>
    <definedName name="_xlnm.Print_Area" localSheetId="0">'3'!$A$1:$J$51</definedName>
    <definedName name="_xlnm.Print_Area" localSheetId="1">'4'!$A$1:$J$73</definedName>
  </definedNames>
  <calcPr fullCalcOnLoad="1"/>
</workbook>
</file>

<file path=xl/sharedStrings.xml><?xml version="1.0" encoding="utf-8"?>
<sst xmlns="http://schemas.openxmlformats.org/spreadsheetml/2006/main" count="80" uniqueCount="70">
  <si>
    <t xml:space="preserve"> ПРОЕКТ РАЗПРЕДЕЛИНИЕ</t>
  </si>
  <si>
    <t xml:space="preserve">      Приложение №3</t>
  </si>
  <si>
    <t>І. ПРИХОДИ</t>
  </si>
  <si>
    <t xml:space="preserve">ІІ. РАЗХОДИ ЗА ДЕЛЕГИРАНИ ОТ ДЪРЖАВАТА ДЕЙНОСТИ </t>
  </si>
  <si>
    <t>1. функция "Общи държавни служби"</t>
  </si>
  <si>
    <t xml:space="preserve">ІІ. РАЗХОДИ ЗА ОБЩИНСКИ  ДЕЙНОСТИ </t>
  </si>
  <si>
    <t>1.1. Общинска администрация</t>
  </si>
  <si>
    <t>1.2. Общински съвет</t>
  </si>
  <si>
    <t xml:space="preserve">      Приложение №4</t>
  </si>
  <si>
    <t>2. функция "Отбрана и сигурност"</t>
  </si>
  <si>
    <t>3. функция "Образование"</t>
  </si>
  <si>
    <t>3.1. Целодневни детски градини и ОДЗ</t>
  </si>
  <si>
    <t>4. функция "Здравеопазване"</t>
  </si>
  <si>
    <t>4.1. Детски ясли</t>
  </si>
  <si>
    <t>5. функция "Социално осигуряване, подпомагане и грижи"</t>
  </si>
  <si>
    <t>5.1. Домашен социален патронаж</t>
  </si>
  <si>
    <t>5.2. Дневен център за стари хора</t>
  </si>
  <si>
    <t>5.3. Клубове на пенсионера, инвалида и други</t>
  </si>
  <si>
    <t>5.4. Програми временна заетост</t>
  </si>
  <si>
    <t>6. функция "Жилищно строителство, БКС и опазване на околната среда"</t>
  </si>
  <si>
    <t>6.1. Осветление</t>
  </si>
  <si>
    <t>6.2. Изграждане, ремонт и поддържане на уличната мрежа</t>
  </si>
  <si>
    <t>6.3. Чистота</t>
  </si>
  <si>
    <t>7.1. Спортни бази за спорт за всички</t>
  </si>
  <si>
    <t>7.2. Читалища</t>
  </si>
  <si>
    <t>7.3. Музеи с местен характер</t>
  </si>
  <si>
    <t>7.4. РТВ</t>
  </si>
  <si>
    <t>7.5. Обредни домове и зали</t>
  </si>
  <si>
    <t>7.6. Зоопаркове</t>
  </si>
  <si>
    <t>7.7. Други дейности по културата</t>
  </si>
  <si>
    <t>8. функция "Икономически дейности и услуги"</t>
  </si>
  <si>
    <t>8.1. Общински пазари и тържища</t>
  </si>
  <si>
    <t>8.2. Служби и дейности по поддържане, ремонт и изграждане на пътища</t>
  </si>
  <si>
    <t>9. Разходи некласифицирани в дугите функции</t>
  </si>
  <si>
    <t>9.1. Разходи за лихви</t>
  </si>
  <si>
    <t>9.2. Резерв</t>
  </si>
  <si>
    <t>2.1. Други дейности по отбраната</t>
  </si>
  <si>
    <t>3.2. Общообразователни училища</t>
  </si>
  <si>
    <t>3.3. Други дейности по образованието</t>
  </si>
  <si>
    <t>6.5. Озеленяване</t>
  </si>
  <si>
    <t>8.3. Други дейности по селско и горско стопанство, лов и риболов</t>
  </si>
  <si>
    <t>6.4. Други дейности по жилищно строителство, благоустройството и регионалното развитие</t>
  </si>
  <si>
    <t xml:space="preserve">НА БЮДЖЕТА НА ОБЩИНА КНЕЖА ЗА 2018 година  ЗА ДЕЛЕГИРАНИ ДЪРЖАВНИ ДЕЙНОСТИ </t>
  </si>
  <si>
    <t>1. Приходи, помощи и дарения</t>
  </si>
  <si>
    <t>2. Бюджетни взаимоотношения</t>
  </si>
  <si>
    <t>3.2. остатък в левове по сметки от предходен период</t>
  </si>
  <si>
    <t>3. Финансиране на бюджетното салдо, в това число:</t>
  </si>
  <si>
    <t>3.1. събрани средства и извършени плащания за сметка на други бюджети, сметки
 и фондове</t>
  </si>
  <si>
    <t>2.2. Отбранително-мобилизационна подготовка, поддържане на запаси и мощности</t>
  </si>
  <si>
    <t>2.1. Други дейности по вътрешната сигурност</t>
  </si>
  <si>
    <t>2.3. Доброволни формирования за защита при бедствия</t>
  </si>
  <si>
    <t>3.1. Детски градини</t>
  </si>
  <si>
    <t>3.2. Подготвителни групи в училище</t>
  </si>
  <si>
    <t>3.3. Неспецилиазирани училища, без професионални гимназии</t>
  </si>
  <si>
    <t>3.4. Професионални гимназии и паралелки за професионална подготовка</t>
  </si>
  <si>
    <t>3.5. Общежития</t>
  </si>
  <si>
    <t>4.1. Денски ясли, детски кухни и яслени групи в детска градина</t>
  </si>
  <si>
    <t>4.2. Здравен кабинет в детски градини и училища</t>
  </si>
  <si>
    <t>5. функция "Социално осигуряване, пдпомагане и грижи"</t>
  </si>
  <si>
    <t>5.1. Програми за временна заетост</t>
  </si>
  <si>
    <t>6. функция "Почивно дело, култура, религиозни дейности"</t>
  </si>
  <si>
    <t>6.1. Читалища</t>
  </si>
  <si>
    <t>НА БЮДЖЕТА НА ОБЩИНА КНЕЖА ЗА 2018 година  ЗА ОБЩИНСКИ ДЕЙНОСТИ</t>
  </si>
  <si>
    <t>2.1. трансфери между бюджета на бюджетната организация и Централния бюджет</t>
  </si>
  <si>
    <t>2.2. трансфери между бюджети</t>
  </si>
  <si>
    <t>2.3. временни безлихвени заеми между бюджети и сметки за средствата от Европейския съюз</t>
  </si>
  <si>
    <t>3. Финансиране на бюджетното салдо</t>
  </si>
  <si>
    <t>2. Бюджетни взаимоотношения, в това число:</t>
  </si>
  <si>
    <t>4.2. Други дейности по здравеопазването</t>
  </si>
  <si>
    <t>7. функция "Култура, спорт, почивни дейности и религиозно дело "</t>
  </si>
</sst>
</file>

<file path=xl/styles.xml><?xml version="1.0" encoding="utf-8"?>
<styleSheet xmlns="http://schemas.openxmlformats.org/spreadsheetml/2006/main">
  <numFmts count="4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\ ##0"/>
    <numFmt numFmtId="181" formatCode="#\ ###\ ##0"/>
    <numFmt numFmtId="182" formatCode="#\ ###\ ##0.00"/>
    <numFmt numFmtId="183" formatCode="##\ ###\ ##0.00"/>
    <numFmt numFmtId="184" formatCode="###\ ###\ ##0.00"/>
    <numFmt numFmtId="185" formatCode="####\ ###\ ##0.00"/>
    <numFmt numFmtId="186" formatCode="0.0"/>
    <numFmt numFmtId="187" formatCode="0.000"/>
    <numFmt numFmtId="188" formatCode="0.000000"/>
    <numFmt numFmtId="189" formatCode="0.00000"/>
    <numFmt numFmtId="190" formatCode="0.0000"/>
    <numFmt numFmtId="191" formatCode="0.00000000"/>
    <numFmt numFmtId="192" formatCode="0.000000000"/>
    <numFmt numFmtId="193" formatCode="0.0000000"/>
    <numFmt numFmtId="194" formatCode="#\ ####0"/>
    <numFmt numFmtId="195" formatCode="#.0\ ##0"/>
    <numFmt numFmtId="196" formatCode="#.\ ##0"/>
    <numFmt numFmtId="197" formatCode="#.##0"/>
    <numFmt numFmtId="198" formatCode="#.##"/>
  </numFmts>
  <fonts count="48">
    <font>
      <sz val="10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8" borderId="6" applyNumberFormat="0" applyAlignment="0" applyProtection="0"/>
    <xf numFmtId="0" fontId="40" fillId="28" borderId="2" applyNumberFormat="0" applyAlignment="0" applyProtection="0"/>
    <xf numFmtId="0" fontId="41" fillId="29" borderId="7" applyNumberFormat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left"/>
    </xf>
    <xf numFmtId="181" fontId="8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181" fontId="7" fillId="0" borderId="0" xfId="0" applyNumberFormat="1" applyFont="1" applyBorder="1" applyAlignment="1">
      <alignment horizontal="right"/>
    </xf>
    <xf numFmtId="3" fontId="7" fillId="0" borderId="0" xfId="0" applyNumberFormat="1" applyFont="1" applyAlignment="1">
      <alignment horizontal="right"/>
    </xf>
    <xf numFmtId="3" fontId="9" fillId="0" borderId="10" xfId="0" applyNumberFormat="1" applyFont="1" applyBorder="1" applyAlignment="1">
      <alignment horizontal="left"/>
    </xf>
    <xf numFmtId="3" fontId="9" fillId="0" borderId="0" xfId="0" applyNumberFormat="1" applyFont="1" applyAlignment="1">
      <alignment/>
    </xf>
    <xf numFmtId="3" fontId="7" fillId="0" borderId="0" xfId="0" applyNumberFormat="1" applyFont="1" applyBorder="1" applyAlignment="1">
      <alignment horizontal="left"/>
    </xf>
    <xf numFmtId="3" fontId="10" fillId="0" borderId="0" xfId="0" applyNumberFormat="1" applyFont="1" applyAlignment="1">
      <alignment/>
    </xf>
    <xf numFmtId="3" fontId="8" fillId="0" borderId="0" xfId="0" applyNumberFormat="1" applyFont="1" applyAlignment="1">
      <alignment horizontal="left" wrapText="1"/>
    </xf>
    <xf numFmtId="3" fontId="7" fillId="0" borderId="0" xfId="0" applyNumberFormat="1" applyFont="1" applyAlignment="1">
      <alignment horizontal="left"/>
    </xf>
    <xf numFmtId="181" fontId="7" fillId="0" borderId="0" xfId="0" applyNumberFormat="1" applyFont="1" applyAlignment="1">
      <alignment horizontal="right"/>
    </xf>
    <xf numFmtId="3" fontId="8" fillId="0" borderId="1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180" fontId="7" fillId="0" borderId="0" xfId="0" applyNumberFormat="1" applyFont="1" applyBorder="1" applyAlignment="1">
      <alignment horizontal="right"/>
    </xf>
    <xf numFmtId="180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center"/>
    </xf>
    <xf numFmtId="3" fontId="9" fillId="0" borderId="1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180" fontId="8" fillId="0" borderId="0" xfId="0" applyNumberFormat="1" applyFont="1" applyAlignment="1">
      <alignment horizontal="left"/>
    </xf>
    <xf numFmtId="3" fontId="9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0" xfId="0" applyFont="1" applyBorder="1" applyAlignment="1">
      <alignment horizontal="right"/>
    </xf>
    <xf numFmtId="180" fontId="8" fillId="0" borderId="0" xfId="0" applyNumberFormat="1" applyFont="1" applyAlignment="1">
      <alignment horizontal="right"/>
    </xf>
    <xf numFmtId="181" fontId="8" fillId="0" borderId="0" xfId="0" applyNumberFormat="1" applyFont="1" applyAlignment="1">
      <alignment horizontal="right"/>
    </xf>
    <xf numFmtId="181" fontId="9" fillId="0" borderId="10" xfId="0" applyNumberFormat="1" applyFont="1" applyBorder="1" applyAlignment="1">
      <alignment horizontal="right"/>
    </xf>
    <xf numFmtId="181" fontId="9" fillId="0" borderId="0" xfId="0" applyNumberFormat="1" applyFont="1" applyAlignment="1">
      <alignment/>
    </xf>
    <xf numFmtId="3" fontId="8" fillId="0" borderId="0" xfId="0" applyNumberFormat="1" applyFont="1" applyAlignment="1">
      <alignment horizontal="left" wrapText="1"/>
    </xf>
    <xf numFmtId="3" fontId="9" fillId="0" borderId="0" xfId="0" applyNumberFormat="1" applyFont="1" applyAlignment="1">
      <alignment/>
    </xf>
    <xf numFmtId="3" fontId="9" fillId="0" borderId="0" xfId="0" applyNumberFormat="1" applyFont="1" applyAlignment="1">
      <alignment horizontal="left"/>
    </xf>
    <xf numFmtId="181" fontId="9" fillId="0" borderId="11" xfId="0" applyNumberFormat="1" applyFont="1" applyBorder="1" applyAlignment="1">
      <alignment horizontal="right"/>
    </xf>
    <xf numFmtId="3" fontId="8" fillId="0" borderId="0" xfId="0" applyNumberFormat="1" applyFont="1" applyAlignment="1">
      <alignment horizontal="right"/>
    </xf>
    <xf numFmtId="3" fontId="9" fillId="0" borderId="10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 horizontal="left"/>
    </xf>
    <xf numFmtId="3" fontId="8" fillId="0" borderId="0" xfId="0" applyNumberFormat="1" applyFont="1" applyAlignment="1">
      <alignment horizontal="left"/>
    </xf>
    <xf numFmtId="180" fontId="9" fillId="0" borderId="10" xfId="0" applyNumberFormat="1" applyFont="1" applyBorder="1" applyAlignment="1">
      <alignment horizontal="right"/>
    </xf>
    <xf numFmtId="3" fontId="12" fillId="0" borderId="10" xfId="0" applyNumberFormat="1" applyFont="1" applyBorder="1" applyAlignment="1">
      <alignment horizontal="left"/>
    </xf>
    <xf numFmtId="3" fontId="8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9" fillId="0" borderId="0" xfId="0" applyFont="1" applyBorder="1" applyAlignment="1">
      <alignment horizontal="left"/>
    </xf>
    <xf numFmtId="18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180" fontId="11" fillId="0" borderId="0" xfId="0" applyNumberFormat="1" applyFont="1" applyAlignment="1">
      <alignment horizontal="left"/>
    </xf>
    <xf numFmtId="3" fontId="9" fillId="0" borderId="0" xfId="0" applyNumberFormat="1" applyFont="1" applyAlignment="1">
      <alignment horizontal="right"/>
    </xf>
    <xf numFmtId="180" fontId="9" fillId="0" borderId="0" xfId="0" applyNumberFormat="1" applyFont="1" applyAlignment="1">
      <alignment horizontal="left"/>
    </xf>
    <xf numFmtId="180" fontId="8" fillId="0" borderId="0" xfId="0" applyNumberFormat="1" applyFont="1" applyAlignment="1">
      <alignment horizontal="left"/>
    </xf>
    <xf numFmtId="181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180" fontId="8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7">
      <selection activeCell="N26" sqref="N26"/>
    </sheetView>
  </sheetViews>
  <sheetFormatPr defaultColWidth="9.140625" defaultRowHeight="12.75"/>
  <cols>
    <col min="1" max="1" width="4.8515625" style="0" customWidth="1"/>
    <col min="6" max="6" width="34.421875" style="0" customWidth="1"/>
    <col min="7" max="7" width="12.8515625" style="0" customWidth="1"/>
    <col min="8" max="8" width="7.57421875" style="0" customWidth="1"/>
    <col min="9" max="9" width="6.421875" style="0" customWidth="1"/>
  </cols>
  <sheetData>
    <row r="1" spans="1:11" ht="12.75">
      <c r="A1" s="6"/>
      <c r="B1" s="6"/>
      <c r="C1" s="6"/>
      <c r="D1" s="6"/>
      <c r="E1" s="6"/>
      <c r="F1" s="6"/>
      <c r="G1" s="6"/>
      <c r="H1" s="50" t="s">
        <v>1</v>
      </c>
      <c r="I1" s="50"/>
      <c r="J1" s="50"/>
      <c r="K1" s="2"/>
    </row>
    <row r="2" spans="1:10" ht="18.75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ht="18.75">
      <c r="A3" s="32" t="s">
        <v>42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ht="19.5">
      <c r="A4" s="7"/>
      <c r="B4" s="7"/>
      <c r="C4" s="7"/>
      <c r="D4" s="7"/>
      <c r="E4" s="7"/>
      <c r="F4" s="7"/>
      <c r="G4" s="7"/>
      <c r="H4" s="7"/>
      <c r="I4" s="7"/>
      <c r="J4" s="7"/>
    </row>
    <row r="5" spans="1:10" s="1" customFormat="1" ht="18.75">
      <c r="A5" s="48" t="s">
        <v>2</v>
      </c>
      <c r="B5" s="48"/>
      <c r="C5" s="48"/>
      <c r="D5" s="48"/>
      <c r="E5" s="48"/>
      <c r="F5" s="48"/>
      <c r="G5" s="48"/>
      <c r="H5" s="37">
        <f>H6+H7+H8</f>
        <v>6556914</v>
      </c>
      <c r="I5" s="37"/>
      <c r="J5" s="16"/>
    </row>
    <row r="6" spans="1:10" ht="21" customHeight="1">
      <c r="A6" s="9"/>
      <c r="B6" s="41" t="s">
        <v>43</v>
      </c>
      <c r="C6" s="41"/>
      <c r="D6" s="41"/>
      <c r="E6" s="41"/>
      <c r="F6" s="41"/>
      <c r="G6" s="41"/>
      <c r="H6" s="38">
        <v>65218</v>
      </c>
      <c r="I6" s="38"/>
      <c r="J6" s="16"/>
    </row>
    <row r="7" spans="1:11" ht="21" customHeight="1">
      <c r="A7" s="9"/>
      <c r="B7" s="41" t="s">
        <v>44</v>
      </c>
      <c r="C7" s="41"/>
      <c r="D7" s="41"/>
      <c r="E7" s="41"/>
      <c r="F7" s="41"/>
      <c r="G7" s="41"/>
      <c r="H7" s="40">
        <v>6277666</v>
      </c>
      <c r="I7" s="40"/>
      <c r="J7" s="16"/>
      <c r="K7" s="4"/>
    </row>
    <row r="8" spans="1:11" ht="21" customHeight="1">
      <c r="A8" s="9"/>
      <c r="B8" s="41" t="s">
        <v>46</v>
      </c>
      <c r="C8" s="41"/>
      <c r="D8" s="41"/>
      <c r="E8" s="41"/>
      <c r="F8" s="41"/>
      <c r="G8" s="41"/>
      <c r="H8" s="38">
        <f>H9+H10</f>
        <v>214030</v>
      </c>
      <c r="I8" s="38"/>
      <c r="J8" s="16"/>
      <c r="K8" s="4"/>
    </row>
    <row r="9" spans="1:11" ht="30.75" customHeight="1">
      <c r="A9" s="9"/>
      <c r="B9" s="39" t="s">
        <v>47</v>
      </c>
      <c r="C9" s="39"/>
      <c r="D9" s="39"/>
      <c r="E9" s="39"/>
      <c r="F9" s="39"/>
      <c r="G9" s="39"/>
      <c r="H9" s="49">
        <f>-30588-67644</f>
        <v>-98232</v>
      </c>
      <c r="I9" s="49"/>
      <c r="J9" s="9"/>
      <c r="K9" s="4"/>
    </row>
    <row r="10" spans="1:10" ht="21" customHeight="1">
      <c r="A10" s="9"/>
      <c r="B10" s="46" t="s">
        <v>45</v>
      </c>
      <c r="C10" s="46"/>
      <c r="D10" s="46"/>
      <c r="E10" s="46"/>
      <c r="F10" s="46"/>
      <c r="G10" s="46"/>
      <c r="H10" s="43">
        <v>312262</v>
      </c>
      <c r="I10" s="43"/>
      <c r="J10" s="9"/>
    </row>
    <row r="11" spans="1:10" ht="12.75">
      <c r="A11" s="12"/>
      <c r="B11" s="12"/>
      <c r="C11" s="12"/>
      <c r="D11" s="12"/>
      <c r="E11" s="12"/>
      <c r="F11" s="12"/>
      <c r="G11" s="12"/>
      <c r="H11" s="12"/>
      <c r="I11" s="12"/>
      <c r="J11" s="12"/>
    </row>
    <row r="12" spans="1:10" ht="12.75">
      <c r="A12" s="12"/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8.75">
      <c r="A13" s="48" t="s">
        <v>3</v>
      </c>
      <c r="B13" s="48"/>
      <c r="C13" s="48"/>
      <c r="D13" s="48"/>
      <c r="E13" s="48"/>
      <c r="F13" s="48"/>
      <c r="G13" s="48"/>
      <c r="H13" s="48"/>
      <c r="I13" s="48"/>
      <c r="J13" s="48"/>
    </row>
    <row r="14" spans="1:10" ht="15.75">
      <c r="A14" s="12"/>
      <c r="B14" s="12"/>
      <c r="C14" s="12"/>
      <c r="D14" s="12"/>
      <c r="E14" s="12"/>
      <c r="F14" s="12"/>
      <c r="G14" s="12"/>
      <c r="H14" s="42">
        <f>H17+H22+H29+H38+H44+H49</f>
        <v>6556914</v>
      </c>
      <c r="I14" s="42"/>
      <c r="J14" s="16"/>
    </row>
    <row r="15" spans="1:10" ht="15.75">
      <c r="A15" s="12"/>
      <c r="B15" s="12"/>
      <c r="C15" s="12"/>
      <c r="D15" s="12"/>
      <c r="E15" s="12"/>
      <c r="F15" s="12"/>
      <c r="G15" s="12"/>
      <c r="H15" s="13"/>
      <c r="I15" s="13"/>
      <c r="J15" s="8"/>
    </row>
    <row r="16" spans="1:10" ht="12.75">
      <c r="A16" s="12"/>
      <c r="B16" s="12"/>
      <c r="C16" s="12"/>
      <c r="D16" s="12"/>
      <c r="E16" s="12"/>
      <c r="F16" s="12"/>
      <c r="G16" s="12"/>
      <c r="H16" s="12"/>
      <c r="I16" s="12"/>
      <c r="J16" s="12"/>
    </row>
    <row r="17" spans="1:10" ht="15.75">
      <c r="A17" s="14"/>
      <c r="B17" s="45" t="s">
        <v>4</v>
      </c>
      <c r="C17" s="45"/>
      <c r="D17" s="45"/>
      <c r="E17" s="45"/>
      <c r="F17" s="45"/>
      <c r="G17" s="15"/>
      <c r="H17" s="37">
        <f>H19</f>
        <v>577000</v>
      </c>
      <c r="I17" s="37"/>
      <c r="J17" s="16"/>
    </row>
    <row r="18" spans="1:10" ht="15.75">
      <c r="A18" s="14"/>
      <c r="B18" s="17"/>
      <c r="C18" s="17"/>
      <c r="D18" s="17"/>
      <c r="E18" s="17"/>
      <c r="F18" s="17"/>
      <c r="G18" s="17"/>
      <c r="H18" s="13"/>
      <c r="I18" s="13"/>
      <c r="J18" s="18"/>
    </row>
    <row r="19" spans="1:10" ht="24" customHeight="1">
      <c r="A19" s="9"/>
      <c r="B19" s="39" t="s">
        <v>6</v>
      </c>
      <c r="C19" s="39"/>
      <c r="D19" s="39"/>
      <c r="E19" s="39"/>
      <c r="F19" s="39"/>
      <c r="G19" s="39"/>
      <c r="H19" s="36">
        <v>577000</v>
      </c>
      <c r="I19" s="36"/>
      <c r="J19" s="9"/>
    </row>
    <row r="20" spans="1:10" ht="15" customHeight="1">
      <c r="A20" s="9"/>
      <c r="B20" s="19"/>
      <c r="C20" s="19"/>
      <c r="D20" s="19"/>
      <c r="E20" s="19"/>
      <c r="F20" s="19"/>
      <c r="G20" s="19"/>
      <c r="H20" s="11"/>
      <c r="I20" s="11"/>
      <c r="J20" s="9"/>
    </row>
    <row r="21" spans="1:10" ht="15.75">
      <c r="A21" s="9"/>
      <c r="B21" s="20"/>
      <c r="C21" s="20"/>
      <c r="D21" s="20"/>
      <c r="E21" s="20"/>
      <c r="F21" s="20"/>
      <c r="G21" s="8"/>
      <c r="H21" s="21"/>
      <c r="I21" s="21"/>
      <c r="J21" s="9"/>
    </row>
    <row r="22" spans="1:10" ht="15.75">
      <c r="A22" s="18"/>
      <c r="B22" s="45" t="s">
        <v>9</v>
      </c>
      <c r="C22" s="45"/>
      <c r="D22" s="45"/>
      <c r="E22" s="45"/>
      <c r="F22" s="45"/>
      <c r="G22" s="22"/>
      <c r="H22" s="47">
        <f>H24+H25+H26</f>
        <v>143651</v>
      </c>
      <c r="I22" s="47"/>
      <c r="J22" s="16"/>
    </row>
    <row r="23" spans="1:10" ht="15.75">
      <c r="A23" s="18"/>
      <c r="B23" s="17"/>
      <c r="C23" s="17"/>
      <c r="D23" s="17"/>
      <c r="E23" s="17"/>
      <c r="F23" s="17"/>
      <c r="G23" s="23"/>
      <c r="H23" s="24"/>
      <c r="I23" s="24"/>
      <c r="J23" s="18"/>
    </row>
    <row r="24" spans="1:10" ht="24" customHeight="1">
      <c r="A24" s="9"/>
      <c r="B24" s="39" t="s">
        <v>49</v>
      </c>
      <c r="C24" s="39"/>
      <c r="D24" s="39"/>
      <c r="E24" s="39"/>
      <c r="F24" s="39"/>
      <c r="G24" s="39"/>
      <c r="H24" s="35">
        <f>23040+22354+2500+4537</f>
        <v>52431</v>
      </c>
      <c r="I24" s="35"/>
      <c r="J24" s="9"/>
    </row>
    <row r="25" spans="1:10" ht="24" customHeight="1">
      <c r="A25" s="9"/>
      <c r="B25" s="39" t="s">
        <v>48</v>
      </c>
      <c r="C25" s="39"/>
      <c r="D25" s="39"/>
      <c r="E25" s="39"/>
      <c r="F25" s="39"/>
      <c r="G25" s="39"/>
      <c r="H25" s="35">
        <f>76900</f>
        <v>76900</v>
      </c>
      <c r="I25" s="35"/>
      <c r="J25" s="9"/>
    </row>
    <row r="26" spans="1:10" ht="24" customHeight="1">
      <c r="A26" s="9"/>
      <c r="B26" s="39" t="s">
        <v>50</v>
      </c>
      <c r="C26" s="39"/>
      <c r="D26" s="39"/>
      <c r="E26" s="39"/>
      <c r="F26" s="39"/>
      <c r="G26" s="39"/>
      <c r="H26" s="35">
        <f>3200+11120</f>
        <v>14320</v>
      </c>
      <c r="I26" s="35"/>
      <c r="J26" s="9"/>
    </row>
    <row r="27" spans="1:10" ht="15" customHeight="1">
      <c r="A27" s="9"/>
      <c r="B27" s="19"/>
      <c r="C27" s="19"/>
      <c r="D27" s="19"/>
      <c r="E27" s="19"/>
      <c r="F27" s="19"/>
      <c r="G27" s="9"/>
      <c r="H27" s="25"/>
      <c r="I27" s="25"/>
      <c r="J27" s="9"/>
    </row>
    <row r="28" spans="1:10" ht="15.75">
      <c r="A28" s="9"/>
      <c r="B28" s="20"/>
      <c r="C28" s="20"/>
      <c r="D28" s="20"/>
      <c r="E28" s="20"/>
      <c r="F28" s="20"/>
      <c r="G28" s="8"/>
      <c r="H28" s="21"/>
      <c r="I28" s="21"/>
      <c r="J28" s="9"/>
    </row>
    <row r="29" spans="1:10" ht="15.75">
      <c r="A29" s="9"/>
      <c r="B29" s="45" t="s">
        <v>10</v>
      </c>
      <c r="C29" s="45"/>
      <c r="D29" s="45"/>
      <c r="E29" s="45"/>
      <c r="F29" s="45"/>
      <c r="G29" s="22"/>
      <c r="H29" s="44">
        <f>H31+H32+H33+H34+H35</f>
        <v>5308562</v>
      </c>
      <c r="I29" s="44"/>
      <c r="J29" s="16"/>
    </row>
    <row r="30" spans="1:10" ht="15.75">
      <c r="A30" s="9"/>
      <c r="B30" s="46"/>
      <c r="C30" s="46"/>
      <c r="D30" s="46"/>
      <c r="E30" s="46"/>
      <c r="F30" s="46"/>
      <c r="G30" s="26"/>
      <c r="H30" s="35"/>
      <c r="I30" s="35"/>
      <c r="J30" s="9"/>
    </row>
    <row r="31" spans="1:10" ht="24" customHeight="1">
      <c r="A31" s="9"/>
      <c r="B31" s="46" t="s">
        <v>51</v>
      </c>
      <c r="C31" s="46"/>
      <c r="D31" s="46"/>
      <c r="E31" s="46"/>
      <c r="F31" s="46"/>
      <c r="G31" s="46"/>
      <c r="H31" s="43">
        <f>5062960+65218+166147+3787+8969+73-30588+31996</f>
        <v>5308562</v>
      </c>
      <c r="I31" s="43"/>
      <c r="J31" s="9"/>
    </row>
    <row r="32" spans="1:10" ht="24" customHeight="1">
      <c r="A32" s="9"/>
      <c r="B32" s="46" t="s">
        <v>52</v>
      </c>
      <c r="C32" s="46"/>
      <c r="D32" s="46"/>
      <c r="E32" s="46"/>
      <c r="F32" s="46"/>
      <c r="G32" s="46"/>
      <c r="H32" s="43"/>
      <c r="I32" s="43"/>
      <c r="J32" s="9"/>
    </row>
    <row r="33" spans="1:10" ht="24.75" customHeight="1">
      <c r="A33" s="9"/>
      <c r="B33" s="46" t="s">
        <v>53</v>
      </c>
      <c r="C33" s="46"/>
      <c r="D33" s="46"/>
      <c r="E33" s="46"/>
      <c r="F33" s="46"/>
      <c r="G33" s="46"/>
      <c r="H33" s="43"/>
      <c r="I33" s="43"/>
      <c r="J33" s="9"/>
    </row>
    <row r="34" spans="1:10" ht="24" customHeight="1">
      <c r="A34" s="9"/>
      <c r="B34" s="46" t="s">
        <v>54</v>
      </c>
      <c r="C34" s="46"/>
      <c r="D34" s="46"/>
      <c r="E34" s="46"/>
      <c r="F34" s="46"/>
      <c r="G34" s="46"/>
      <c r="H34" s="43"/>
      <c r="I34" s="43"/>
      <c r="J34" s="9"/>
    </row>
    <row r="35" spans="1:10" ht="24" customHeight="1">
      <c r="A35" s="9"/>
      <c r="B35" s="46" t="s">
        <v>55</v>
      </c>
      <c r="C35" s="46"/>
      <c r="D35" s="46"/>
      <c r="E35" s="46"/>
      <c r="F35" s="46"/>
      <c r="G35" s="46"/>
      <c r="H35" s="43"/>
      <c r="I35" s="43"/>
      <c r="J35" s="9"/>
    </row>
    <row r="36" spans="1:10" ht="15.75">
      <c r="A36" s="9"/>
      <c r="B36" s="10"/>
      <c r="C36" s="10"/>
      <c r="D36" s="10"/>
      <c r="E36" s="10"/>
      <c r="F36" s="10"/>
      <c r="G36" s="9"/>
      <c r="H36" s="25"/>
      <c r="I36" s="25"/>
      <c r="J36" s="9"/>
    </row>
    <row r="37" spans="1:10" ht="15.75">
      <c r="A37" s="9"/>
      <c r="B37" s="20"/>
      <c r="C37" s="20"/>
      <c r="D37" s="20"/>
      <c r="E37" s="20"/>
      <c r="F37" s="20"/>
      <c r="G37" s="8"/>
      <c r="H37" s="21"/>
      <c r="I37" s="21"/>
      <c r="J37" s="9"/>
    </row>
    <row r="38" spans="1:10" ht="15.75">
      <c r="A38" s="9"/>
      <c r="B38" s="45" t="s">
        <v>12</v>
      </c>
      <c r="C38" s="45"/>
      <c r="D38" s="45"/>
      <c r="E38" s="45"/>
      <c r="F38" s="45"/>
      <c r="G38" s="27"/>
      <c r="H38" s="47">
        <f>H40+H41</f>
        <v>378244</v>
      </c>
      <c r="I38" s="47"/>
      <c r="J38" s="16"/>
    </row>
    <row r="39" spans="1:10" ht="15.75">
      <c r="A39" s="9"/>
      <c r="B39" s="17"/>
      <c r="C39" s="17"/>
      <c r="D39" s="17"/>
      <c r="E39" s="17"/>
      <c r="F39" s="17"/>
      <c r="G39" s="23"/>
      <c r="H39" s="24"/>
      <c r="I39" s="24"/>
      <c r="J39" s="18"/>
    </row>
    <row r="40" spans="1:10" ht="24" customHeight="1">
      <c r="A40" s="9"/>
      <c r="B40" s="46" t="s">
        <v>56</v>
      </c>
      <c r="C40" s="46"/>
      <c r="D40" s="46"/>
      <c r="E40" s="46"/>
      <c r="F40" s="46"/>
      <c r="G40" s="46"/>
      <c r="H40" s="35">
        <f>353909+24335</f>
        <v>378244</v>
      </c>
      <c r="I40" s="35"/>
      <c r="J40" s="9"/>
    </row>
    <row r="41" spans="1:10" ht="24" customHeight="1">
      <c r="A41" s="9"/>
      <c r="B41" s="39" t="s">
        <v>57</v>
      </c>
      <c r="C41" s="39"/>
      <c r="D41" s="39"/>
      <c r="E41" s="39"/>
      <c r="F41" s="39"/>
      <c r="G41" s="39"/>
      <c r="H41" s="36"/>
      <c r="I41" s="36"/>
      <c r="J41" s="9"/>
    </row>
    <row r="42" spans="1:10" ht="15.75">
      <c r="A42" s="9"/>
      <c r="B42" s="10"/>
      <c r="C42" s="10"/>
      <c r="D42" s="10"/>
      <c r="E42" s="10"/>
      <c r="F42" s="10"/>
      <c r="G42" s="8"/>
      <c r="H42" s="21"/>
      <c r="I42" s="21"/>
      <c r="J42" s="9"/>
    </row>
    <row r="43" spans="1:10" ht="15.75">
      <c r="A43" s="9"/>
      <c r="B43" s="10"/>
      <c r="C43" s="10"/>
      <c r="D43" s="10"/>
      <c r="E43" s="10"/>
      <c r="F43" s="10"/>
      <c r="G43" s="8"/>
      <c r="H43" s="21"/>
      <c r="I43" s="21"/>
      <c r="J43" s="9"/>
    </row>
    <row r="44" spans="1:10" ht="15.75">
      <c r="A44" s="8"/>
      <c r="B44" s="45" t="s">
        <v>58</v>
      </c>
      <c r="C44" s="45"/>
      <c r="D44" s="45"/>
      <c r="E44" s="45"/>
      <c r="F44" s="45"/>
      <c r="G44" s="27"/>
      <c r="H44" s="47">
        <f>H46</f>
        <v>3296</v>
      </c>
      <c r="I44" s="47"/>
      <c r="J44" s="16"/>
    </row>
    <row r="45" spans="1:10" ht="15.75">
      <c r="A45" s="8"/>
      <c r="B45" s="17"/>
      <c r="C45" s="17"/>
      <c r="D45" s="17"/>
      <c r="E45" s="17"/>
      <c r="F45" s="17"/>
      <c r="G45" s="28"/>
      <c r="H45" s="24"/>
      <c r="I45" s="24"/>
      <c r="J45" s="8"/>
    </row>
    <row r="46" spans="1:10" ht="24" customHeight="1">
      <c r="A46" s="9"/>
      <c r="B46" s="46" t="s">
        <v>59</v>
      </c>
      <c r="C46" s="46"/>
      <c r="D46" s="46"/>
      <c r="E46" s="46"/>
      <c r="F46" s="46"/>
      <c r="G46" s="26"/>
      <c r="H46" s="35">
        <v>3296</v>
      </c>
      <c r="I46" s="35"/>
      <c r="J46" s="9"/>
    </row>
    <row r="47" spans="1:10" ht="15" customHeight="1">
      <c r="A47" s="9"/>
      <c r="B47" s="10"/>
      <c r="C47" s="10"/>
      <c r="D47" s="10"/>
      <c r="E47" s="10"/>
      <c r="F47" s="10"/>
      <c r="G47" s="9"/>
      <c r="H47" s="25"/>
      <c r="I47" s="25"/>
      <c r="J47" s="9"/>
    </row>
    <row r="48" spans="1:10" ht="15" customHeight="1">
      <c r="A48" s="9"/>
      <c r="B48" s="10"/>
      <c r="C48" s="10"/>
      <c r="D48" s="10"/>
      <c r="E48" s="10"/>
      <c r="F48" s="10"/>
      <c r="G48" s="9"/>
      <c r="H48" s="25"/>
      <c r="I48" s="25"/>
      <c r="J48" s="9"/>
    </row>
    <row r="49" spans="1:10" ht="15.75">
      <c r="A49" s="6"/>
      <c r="B49" s="45" t="s">
        <v>60</v>
      </c>
      <c r="C49" s="45"/>
      <c r="D49" s="45"/>
      <c r="E49" s="45"/>
      <c r="F49" s="45"/>
      <c r="G49" s="27"/>
      <c r="H49" s="47">
        <f>H51</f>
        <v>146161</v>
      </c>
      <c r="I49" s="47"/>
      <c r="J49" s="16"/>
    </row>
    <row r="50" spans="1:10" ht="15.75">
      <c r="A50" s="6"/>
      <c r="B50" s="17"/>
      <c r="C50" s="17"/>
      <c r="D50" s="17"/>
      <c r="E50" s="17"/>
      <c r="F50" s="17"/>
      <c r="G50" s="28"/>
      <c r="H50" s="24"/>
      <c r="I50" s="24"/>
      <c r="J50" s="8"/>
    </row>
    <row r="51" spans="1:10" ht="24" customHeight="1">
      <c r="A51" s="6"/>
      <c r="B51" s="46" t="s">
        <v>61</v>
      </c>
      <c r="C51" s="46"/>
      <c r="D51" s="46"/>
      <c r="E51" s="46"/>
      <c r="F51" s="46"/>
      <c r="G51" s="26"/>
      <c r="H51" s="35">
        <f>142375+3786</f>
        <v>146161</v>
      </c>
      <c r="I51" s="35"/>
      <c r="J51" s="9"/>
    </row>
    <row r="54" spans="2:9" ht="15.75">
      <c r="B54" s="51"/>
      <c r="C54" s="51"/>
      <c r="D54" s="51"/>
      <c r="E54" s="51"/>
      <c r="F54" s="51"/>
      <c r="H54" s="52"/>
      <c r="I54" s="53"/>
    </row>
  </sheetData>
  <sheetProtection/>
  <mergeCells count="58">
    <mergeCell ref="B31:G31"/>
    <mergeCell ref="B32:G32"/>
    <mergeCell ref="H1:J1"/>
    <mergeCell ref="B54:F54"/>
    <mergeCell ref="H54:I54"/>
    <mergeCell ref="B49:F49"/>
    <mergeCell ref="H49:I49"/>
    <mergeCell ref="B51:F51"/>
    <mergeCell ref="B46:F46"/>
    <mergeCell ref="A2:J2"/>
    <mergeCell ref="H5:I5"/>
    <mergeCell ref="A5:G5"/>
    <mergeCell ref="A13:J13"/>
    <mergeCell ref="B6:G6"/>
    <mergeCell ref="B30:F30"/>
    <mergeCell ref="H22:I22"/>
    <mergeCell ref="H30:I30"/>
    <mergeCell ref="H26:I26"/>
    <mergeCell ref="B17:F17"/>
    <mergeCell ref="H9:I9"/>
    <mergeCell ref="H41:I41"/>
    <mergeCell ref="B38:F38"/>
    <mergeCell ref="H38:I38"/>
    <mergeCell ref="H40:I40"/>
    <mergeCell ref="H33:I33"/>
    <mergeCell ref="H34:I34"/>
    <mergeCell ref="B35:G35"/>
    <mergeCell ref="H35:I35"/>
    <mergeCell ref="H51:I51"/>
    <mergeCell ref="B33:G33"/>
    <mergeCell ref="B34:G34"/>
    <mergeCell ref="H31:I31"/>
    <mergeCell ref="H32:I32"/>
    <mergeCell ref="H46:I46"/>
    <mergeCell ref="B41:G41"/>
    <mergeCell ref="B40:G40"/>
    <mergeCell ref="B44:F44"/>
    <mergeCell ref="H44:I44"/>
    <mergeCell ref="H29:I29"/>
    <mergeCell ref="B24:G24"/>
    <mergeCell ref="B26:G26"/>
    <mergeCell ref="H8:I8"/>
    <mergeCell ref="B25:G25"/>
    <mergeCell ref="B9:G9"/>
    <mergeCell ref="B29:F29"/>
    <mergeCell ref="B10:G10"/>
    <mergeCell ref="B22:F22"/>
    <mergeCell ref="H25:I25"/>
    <mergeCell ref="H24:I24"/>
    <mergeCell ref="H19:I19"/>
    <mergeCell ref="H17:I17"/>
    <mergeCell ref="H6:I6"/>
    <mergeCell ref="B19:G19"/>
    <mergeCell ref="H7:I7"/>
    <mergeCell ref="B7:G7"/>
    <mergeCell ref="H14:I14"/>
    <mergeCell ref="B8:G8"/>
    <mergeCell ref="H10:I10"/>
  </mergeCells>
  <printOptions/>
  <pageMargins left="0" right="0" top="0" bottom="0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5"/>
  <sheetViews>
    <sheetView zoomScalePageLayoutView="0" workbookViewId="0" topLeftCell="A34">
      <selection activeCell="H55" sqref="H55:I55"/>
    </sheetView>
  </sheetViews>
  <sheetFormatPr defaultColWidth="9.140625" defaultRowHeight="12.75"/>
  <cols>
    <col min="1" max="1" width="4.8515625" style="0" customWidth="1"/>
    <col min="6" max="6" width="34.421875" style="0" customWidth="1"/>
    <col min="7" max="7" width="23.57421875" style="0" customWidth="1"/>
    <col min="8" max="8" width="7.57421875" style="0" customWidth="1"/>
    <col min="9" max="9" width="6.421875" style="0" customWidth="1"/>
  </cols>
  <sheetData>
    <row r="1" spans="1:11" ht="12.75">
      <c r="A1" s="6"/>
      <c r="B1" s="6"/>
      <c r="C1" s="6"/>
      <c r="D1" s="6"/>
      <c r="E1" s="6"/>
      <c r="F1" s="6"/>
      <c r="G1" s="6"/>
      <c r="H1" s="50" t="s">
        <v>8</v>
      </c>
      <c r="I1" s="50"/>
      <c r="J1" s="50"/>
      <c r="K1" s="2"/>
    </row>
    <row r="2" spans="1:10" ht="18.75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ht="18.75">
      <c r="A3" s="54" t="s">
        <v>62</v>
      </c>
      <c r="B3" s="54"/>
      <c r="C3" s="54"/>
      <c r="D3" s="54"/>
      <c r="E3" s="54"/>
      <c r="F3" s="54"/>
      <c r="G3" s="54"/>
      <c r="H3" s="54"/>
      <c r="I3" s="54"/>
      <c r="J3" s="54"/>
    </row>
    <row r="4" spans="1:10" ht="19.5">
      <c r="A4" s="7"/>
      <c r="B4" s="7"/>
      <c r="C4" s="7"/>
      <c r="D4" s="7"/>
      <c r="E4" s="7"/>
      <c r="F4" s="7"/>
      <c r="G4" s="7"/>
      <c r="H4" s="7"/>
      <c r="I4" s="7"/>
      <c r="J4" s="7"/>
    </row>
    <row r="5" spans="1:10" s="1" customFormat="1" ht="18.75">
      <c r="A5" s="48" t="s">
        <v>2</v>
      </c>
      <c r="B5" s="48"/>
      <c r="C5" s="48"/>
      <c r="D5" s="48"/>
      <c r="E5" s="48"/>
      <c r="F5" s="48"/>
      <c r="G5" s="48"/>
      <c r="H5" s="37">
        <f>H6+H7+H11</f>
        <v>4555119</v>
      </c>
      <c r="I5" s="37"/>
      <c r="J5" s="16"/>
    </row>
    <row r="6" spans="1:10" ht="21" customHeight="1">
      <c r="A6" s="9"/>
      <c r="B6" s="57" t="s">
        <v>43</v>
      </c>
      <c r="C6" s="57"/>
      <c r="D6" s="57"/>
      <c r="E6" s="57"/>
      <c r="F6" s="57"/>
      <c r="G6" s="57"/>
      <c r="H6" s="56">
        <v>3891110</v>
      </c>
      <c r="I6" s="56"/>
      <c r="J6" s="16"/>
    </row>
    <row r="7" spans="1:11" ht="21" customHeight="1">
      <c r="A7" s="9"/>
      <c r="B7" s="57" t="s">
        <v>67</v>
      </c>
      <c r="C7" s="57"/>
      <c r="D7" s="57"/>
      <c r="E7" s="57"/>
      <c r="F7" s="57"/>
      <c r="G7" s="57"/>
      <c r="H7" s="56">
        <f>H8+H9+H10</f>
        <v>635090</v>
      </c>
      <c r="I7" s="56"/>
      <c r="J7" s="16"/>
      <c r="K7" s="4"/>
    </row>
    <row r="8" spans="1:10" ht="21" customHeight="1">
      <c r="A8" s="9"/>
      <c r="B8" s="58" t="s">
        <v>63</v>
      </c>
      <c r="C8" s="58"/>
      <c r="D8" s="58"/>
      <c r="E8" s="58"/>
      <c r="F8" s="58"/>
      <c r="G8" s="58"/>
      <c r="H8" s="43">
        <v>999818</v>
      </c>
      <c r="I8" s="43"/>
      <c r="J8" s="9"/>
    </row>
    <row r="9" spans="1:10" ht="21" customHeight="1">
      <c r="A9" s="9"/>
      <c r="B9" s="55" t="s">
        <v>64</v>
      </c>
      <c r="C9" s="55"/>
      <c r="D9" s="55"/>
      <c r="E9" s="55"/>
      <c r="F9" s="55"/>
      <c r="G9" s="55"/>
      <c r="H9" s="43">
        <v>-267728</v>
      </c>
      <c r="I9" s="43"/>
      <c r="J9" s="9"/>
    </row>
    <row r="10" spans="1:10" ht="21" customHeight="1">
      <c r="A10" s="9"/>
      <c r="B10" s="58" t="s">
        <v>65</v>
      </c>
      <c r="C10" s="58"/>
      <c r="D10" s="58"/>
      <c r="E10" s="58"/>
      <c r="F10" s="58"/>
      <c r="G10" s="58"/>
      <c r="H10" s="43">
        <v>-97000</v>
      </c>
      <c r="I10" s="43"/>
      <c r="J10" s="9"/>
    </row>
    <row r="11" spans="1:10" ht="21" customHeight="1">
      <c r="A11" s="9"/>
      <c r="B11" s="57" t="s">
        <v>66</v>
      </c>
      <c r="C11" s="57"/>
      <c r="D11" s="57"/>
      <c r="E11" s="57"/>
      <c r="F11" s="57"/>
      <c r="G11" s="57"/>
      <c r="H11" s="56">
        <f>H12+H13</f>
        <v>28919</v>
      </c>
      <c r="I11" s="56"/>
      <c r="J11" s="16"/>
    </row>
    <row r="12" spans="1:10" ht="28.5" customHeight="1">
      <c r="A12" s="9"/>
      <c r="B12" s="39" t="s">
        <v>47</v>
      </c>
      <c r="C12" s="39"/>
      <c r="D12" s="39"/>
      <c r="E12" s="39"/>
      <c r="F12" s="39"/>
      <c r="G12" s="39"/>
      <c r="H12" s="43">
        <v>0</v>
      </c>
      <c r="I12" s="43"/>
      <c r="J12" s="9"/>
    </row>
    <row r="13" spans="1:10" ht="21" customHeight="1">
      <c r="A13" s="12"/>
      <c r="B13" s="46" t="s">
        <v>45</v>
      </c>
      <c r="C13" s="46"/>
      <c r="D13" s="46"/>
      <c r="E13" s="46"/>
      <c r="F13" s="46"/>
      <c r="G13" s="46"/>
      <c r="H13" s="43">
        <v>28919</v>
      </c>
      <c r="I13" s="43"/>
      <c r="J13" s="9"/>
    </row>
    <row r="14" spans="1:10" ht="15.75">
      <c r="A14" s="12"/>
      <c r="B14" s="30"/>
      <c r="C14" s="30"/>
      <c r="D14" s="30"/>
      <c r="E14" s="30"/>
      <c r="F14" s="30"/>
      <c r="G14" s="30"/>
      <c r="H14" s="25"/>
      <c r="I14" s="25"/>
      <c r="J14" s="12"/>
    </row>
    <row r="15" spans="1:10" ht="18.75">
      <c r="A15" s="48" t="s">
        <v>5</v>
      </c>
      <c r="B15" s="48"/>
      <c r="C15" s="48"/>
      <c r="D15" s="48"/>
      <c r="E15" s="48"/>
      <c r="F15" s="48"/>
      <c r="G15" s="48"/>
      <c r="H15" s="48"/>
      <c r="I15" s="48"/>
      <c r="J15" s="48"/>
    </row>
    <row r="16" spans="1:10" ht="15.75">
      <c r="A16" s="12"/>
      <c r="B16" s="12"/>
      <c r="C16" s="12"/>
      <c r="D16" s="12"/>
      <c r="E16" s="12"/>
      <c r="F16" s="12"/>
      <c r="G16" s="12"/>
      <c r="H16" s="42">
        <f>H18+H27+H33+H38+H45+H63+H53+H69+H23</f>
        <v>4554119</v>
      </c>
      <c r="I16" s="42"/>
      <c r="J16" s="16"/>
    </row>
    <row r="17" spans="1:10" ht="12.75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0" ht="15.75">
      <c r="A18" s="14"/>
      <c r="B18" s="45" t="s">
        <v>4</v>
      </c>
      <c r="C18" s="45"/>
      <c r="D18" s="45"/>
      <c r="E18" s="45"/>
      <c r="F18" s="45"/>
      <c r="G18" s="15"/>
      <c r="H18" s="37">
        <f>H20+H21</f>
        <v>996292</v>
      </c>
      <c r="I18" s="37"/>
      <c r="J18" s="16"/>
    </row>
    <row r="19" spans="1:10" ht="15" customHeight="1">
      <c r="A19" s="9"/>
      <c r="B19" s="19"/>
      <c r="C19" s="19"/>
      <c r="D19" s="19"/>
      <c r="E19" s="19"/>
      <c r="F19" s="19"/>
      <c r="G19" s="19"/>
      <c r="H19" s="11"/>
      <c r="I19" s="11"/>
      <c r="J19" s="9"/>
    </row>
    <row r="20" spans="1:10" ht="15" customHeight="1">
      <c r="A20" s="9"/>
      <c r="B20" s="39" t="s">
        <v>6</v>
      </c>
      <c r="C20" s="39"/>
      <c r="D20" s="39"/>
      <c r="E20" s="39"/>
      <c r="F20" s="39"/>
      <c r="G20" s="39"/>
      <c r="H20" s="36">
        <v>840820</v>
      </c>
      <c r="I20" s="36"/>
      <c r="J20" s="9"/>
    </row>
    <row r="21" spans="1:10" ht="15" customHeight="1">
      <c r="A21" s="9"/>
      <c r="B21" s="39" t="s">
        <v>7</v>
      </c>
      <c r="C21" s="39"/>
      <c r="D21" s="39"/>
      <c r="E21" s="39"/>
      <c r="F21" s="39"/>
      <c r="G21" s="39"/>
      <c r="H21" s="36">
        <v>155472</v>
      </c>
      <c r="I21" s="36"/>
      <c r="J21" s="9"/>
    </row>
    <row r="22" spans="1:10" ht="15" customHeight="1">
      <c r="A22" s="9"/>
      <c r="B22" s="19"/>
      <c r="C22" s="19"/>
      <c r="D22" s="19"/>
      <c r="E22" s="19"/>
      <c r="F22" s="19"/>
      <c r="G22" s="19"/>
      <c r="H22" s="11"/>
      <c r="I22" s="11"/>
      <c r="J22" s="9"/>
    </row>
    <row r="23" spans="1:10" ht="15" customHeight="1">
      <c r="A23" s="9"/>
      <c r="B23" s="45" t="s">
        <v>9</v>
      </c>
      <c r="C23" s="45"/>
      <c r="D23" s="45"/>
      <c r="E23" s="45"/>
      <c r="F23" s="45"/>
      <c r="G23" s="15"/>
      <c r="H23" s="37">
        <f>H25+H26</f>
        <v>3000</v>
      </c>
      <c r="I23" s="37"/>
      <c r="J23" s="16"/>
    </row>
    <row r="24" spans="1:10" ht="15" customHeight="1">
      <c r="A24" s="9"/>
      <c r="B24" s="19"/>
      <c r="C24" s="19"/>
      <c r="D24" s="19"/>
      <c r="E24" s="19"/>
      <c r="F24" s="19"/>
      <c r="G24" s="19"/>
      <c r="H24" s="11"/>
      <c r="I24" s="11"/>
      <c r="J24" s="9"/>
    </row>
    <row r="25" spans="1:10" ht="15" customHeight="1">
      <c r="A25" s="9"/>
      <c r="B25" s="39" t="s">
        <v>36</v>
      </c>
      <c r="C25" s="39"/>
      <c r="D25" s="39"/>
      <c r="E25" s="39"/>
      <c r="F25" s="39"/>
      <c r="G25" s="39"/>
      <c r="H25" s="36">
        <v>3000</v>
      </c>
      <c r="I25" s="36"/>
      <c r="J25" s="9"/>
    </row>
    <row r="26" spans="1:10" ht="15" customHeight="1">
      <c r="A26" s="9"/>
      <c r="B26" s="19"/>
      <c r="C26" s="19"/>
      <c r="D26" s="19"/>
      <c r="E26" s="19"/>
      <c r="F26" s="19"/>
      <c r="G26" s="19"/>
      <c r="H26" s="11"/>
      <c r="I26" s="11"/>
      <c r="J26" s="9"/>
    </row>
    <row r="27" spans="1:10" ht="15.75">
      <c r="A27" s="18"/>
      <c r="B27" s="45" t="s">
        <v>10</v>
      </c>
      <c r="C27" s="45"/>
      <c r="D27" s="45"/>
      <c r="E27" s="45"/>
      <c r="F27" s="45"/>
      <c r="G27" s="22"/>
      <c r="H27" s="47">
        <f>H29+H31+H30</f>
        <v>432670</v>
      </c>
      <c r="I27" s="47"/>
      <c r="J27" s="16"/>
    </row>
    <row r="28" spans="1:10" ht="15.75">
      <c r="A28" s="18"/>
      <c r="B28" s="17"/>
      <c r="C28" s="17"/>
      <c r="D28" s="17"/>
      <c r="E28" s="17"/>
      <c r="F28" s="17"/>
      <c r="G28" s="23"/>
      <c r="H28" s="24"/>
      <c r="I28" s="24"/>
      <c r="J28" s="18"/>
    </row>
    <row r="29" spans="1:10" ht="15" customHeight="1">
      <c r="A29" s="9"/>
      <c r="B29" s="39" t="s">
        <v>11</v>
      </c>
      <c r="C29" s="39"/>
      <c r="D29" s="39"/>
      <c r="E29" s="39"/>
      <c r="F29" s="39"/>
      <c r="G29" s="39"/>
      <c r="H29" s="35">
        <v>245000</v>
      </c>
      <c r="I29" s="35"/>
      <c r="J29" s="9"/>
    </row>
    <row r="30" spans="1:10" ht="15" customHeight="1">
      <c r="A30" s="9"/>
      <c r="B30" s="39" t="s">
        <v>37</v>
      </c>
      <c r="C30" s="39"/>
      <c r="D30" s="39"/>
      <c r="E30" s="39"/>
      <c r="F30" s="39"/>
      <c r="G30" s="39"/>
      <c r="H30" s="35">
        <f>29000+16973</f>
        <v>45973</v>
      </c>
      <c r="I30" s="35"/>
      <c r="J30" s="9"/>
    </row>
    <row r="31" spans="1:10" ht="15" customHeight="1">
      <c r="A31" s="9"/>
      <c r="B31" s="39" t="s">
        <v>38</v>
      </c>
      <c r="C31" s="39"/>
      <c r="D31" s="39"/>
      <c r="E31" s="39"/>
      <c r="F31" s="39"/>
      <c r="G31" s="39"/>
      <c r="H31" s="35">
        <v>141697</v>
      </c>
      <c r="I31" s="35"/>
      <c r="J31" s="9"/>
    </row>
    <row r="32" spans="1:10" ht="15" customHeight="1">
      <c r="A32" s="9"/>
      <c r="B32" s="19"/>
      <c r="C32" s="19"/>
      <c r="D32" s="19"/>
      <c r="E32" s="19"/>
      <c r="F32" s="19"/>
      <c r="G32" s="9"/>
      <c r="H32" s="25"/>
      <c r="I32" s="25"/>
      <c r="J32" s="9"/>
    </row>
    <row r="33" spans="1:10" ht="15.75">
      <c r="A33" s="9"/>
      <c r="B33" s="45" t="s">
        <v>12</v>
      </c>
      <c r="C33" s="45"/>
      <c r="D33" s="45"/>
      <c r="E33" s="45"/>
      <c r="F33" s="45"/>
      <c r="G33" s="22"/>
      <c r="H33" s="47">
        <f>H36+H35</f>
        <v>47000</v>
      </c>
      <c r="I33" s="47"/>
      <c r="J33" s="16"/>
    </row>
    <row r="34" spans="1:10" ht="15.75">
      <c r="A34" s="9"/>
      <c r="B34" s="46"/>
      <c r="C34" s="46"/>
      <c r="D34" s="46"/>
      <c r="E34" s="46"/>
      <c r="F34" s="46"/>
      <c r="G34" s="26"/>
      <c r="H34" s="35"/>
      <c r="I34" s="35"/>
      <c r="J34" s="9"/>
    </row>
    <row r="35" spans="1:10" ht="15.75">
      <c r="A35" s="9"/>
      <c r="B35" s="46" t="s">
        <v>13</v>
      </c>
      <c r="C35" s="46"/>
      <c r="D35" s="46"/>
      <c r="E35" s="46"/>
      <c r="F35" s="46"/>
      <c r="G35" s="9"/>
      <c r="H35" s="35">
        <v>40000</v>
      </c>
      <c r="I35" s="35"/>
      <c r="J35" s="9"/>
    </row>
    <row r="36" spans="1:10" ht="15.75">
      <c r="A36" s="9"/>
      <c r="B36" s="46" t="s">
        <v>68</v>
      </c>
      <c r="C36" s="46"/>
      <c r="D36" s="46"/>
      <c r="E36" s="46"/>
      <c r="F36" s="46"/>
      <c r="G36" s="9"/>
      <c r="H36" s="35">
        <v>7000</v>
      </c>
      <c r="I36" s="35"/>
      <c r="J36" s="9"/>
    </row>
    <row r="37" spans="1:10" ht="15.75">
      <c r="A37" s="9"/>
      <c r="B37" s="10"/>
      <c r="C37" s="10"/>
      <c r="D37" s="10"/>
      <c r="E37" s="10"/>
      <c r="F37" s="10"/>
      <c r="G37" s="9"/>
      <c r="H37" s="25"/>
      <c r="I37" s="25"/>
      <c r="J37" s="9"/>
    </row>
    <row r="38" spans="1:10" ht="15.75">
      <c r="A38" s="9"/>
      <c r="B38" s="45" t="s">
        <v>14</v>
      </c>
      <c r="C38" s="45"/>
      <c r="D38" s="45"/>
      <c r="E38" s="45"/>
      <c r="F38" s="45"/>
      <c r="G38" s="22"/>
      <c r="H38" s="47">
        <f>H40+H41+H42+H43</f>
        <v>328232</v>
      </c>
      <c r="I38" s="47"/>
      <c r="J38" s="16"/>
    </row>
    <row r="39" spans="1:10" ht="15.75">
      <c r="A39" s="9"/>
      <c r="B39" s="17"/>
      <c r="C39" s="17"/>
      <c r="D39" s="17"/>
      <c r="E39" s="17"/>
      <c r="F39" s="17"/>
      <c r="G39" s="23"/>
      <c r="H39" s="24"/>
      <c r="I39" s="24"/>
      <c r="J39" s="18"/>
    </row>
    <row r="40" spans="1:10" ht="14.25" customHeight="1">
      <c r="A40" s="9"/>
      <c r="B40" s="46" t="s">
        <v>15</v>
      </c>
      <c r="C40" s="46"/>
      <c r="D40" s="46"/>
      <c r="E40" s="46"/>
      <c r="F40" s="46"/>
      <c r="G40" s="9"/>
      <c r="H40" s="35">
        <v>263379</v>
      </c>
      <c r="I40" s="35"/>
      <c r="J40" s="9"/>
    </row>
    <row r="41" spans="1:10" ht="14.25" customHeight="1">
      <c r="A41" s="9"/>
      <c r="B41" s="46" t="s">
        <v>16</v>
      </c>
      <c r="C41" s="46"/>
      <c r="D41" s="46"/>
      <c r="E41" s="46"/>
      <c r="F41" s="46"/>
      <c r="G41" s="9"/>
      <c r="H41" s="35">
        <v>39700</v>
      </c>
      <c r="I41" s="35"/>
      <c r="J41" s="9"/>
    </row>
    <row r="42" spans="1:10" ht="16.5" customHeight="1">
      <c r="A42" s="9"/>
      <c r="B42" s="46" t="s">
        <v>17</v>
      </c>
      <c r="C42" s="46"/>
      <c r="D42" s="46"/>
      <c r="E42" s="46"/>
      <c r="F42" s="46"/>
      <c r="G42" s="9"/>
      <c r="H42" s="35">
        <v>10500</v>
      </c>
      <c r="I42" s="35"/>
      <c r="J42" s="9"/>
    </row>
    <row r="43" spans="1:10" ht="15.75">
      <c r="A43" s="9"/>
      <c r="B43" s="46" t="s">
        <v>18</v>
      </c>
      <c r="C43" s="46"/>
      <c r="D43" s="46"/>
      <c r="E43" s="46"/>
      <c r="F43" s="46"/>
      <c r="G43" s="8"/>
      <c r="H43" s="36">
        <v>14653</v>
      </c>
      <c r="I43" s="36"/>
      <c r="J43" s="9"/>
    </row>
    <row r="44" spans="1:10" ht="15.75">
      <c r="A44" s="9"/>
      <c r="B44" s="10"/>
      <c r="C44" s="10"/>
      <c r="D44" s="10"/>
      <c r="E44" s="10"/>
      <c r="F44" s="10"/>
      <c r="G44" s="8"/>
      <c r="H44" s="21"/>
      <c r="I44" s="21"/>
      <c r="J44" s="9"/>
    </row>
    <row r="45" spans="1:10" ht="15.75">
      <c r="A45" s="8"/>
      <c r="B45" s="31" t="s">
        <v>19</v>
      </c>
      <c r="C45" s="31"/>
      <c r="D45" s="31"/>
      <c r="E45" s="31"/>
      <c r="F45" s="31"/>
      <c r="G45" s="27"/>
      <c r="H45" s="44">
        <f>H48+H47+H49+H51+H50</f>
        <v>2000992</v>
      </c>
      <c r="I45" s="44"/>
      <c r="J45" s="16"/>
    </row>
    <row r="46" spans="1:10" ht="15.75">
      <c r="A46" s="8"/>
      <c r="B46" s="17"/>
      <c r="C46" s="17"/>
      <c r="D46" s="17"/>
      <c r="E46" s="17"/>
      <c r="F46" s="17"/>
      <c r="G46" s="28"/>
      <c r="H46" s="24"/>
      <c r="I46" s="24"/>
      <c r="J46" s="8"/>
    </row>
    <row r="47" spans="1:10" ht="15" customHeight="1">
      <c r="A47" s="9"/>
      <c r="B47" s="46" t="s">
        <v>20</v>
      </c>
      <c r="C47" s="46"/>
      <c r="D47" s="46"/>
      <c r="E47" s="46"/>
      <c r="F47" s="46"/>
      <c r="G47" s="26"/>
      <c r="H47" s="35">
        <v>155825</v>
      </c>
      <c r="I47" s="35"/>
      <c r="J47" s="9"/>
    </row>
    <row r="48" spans="1:10" ht="15" customHeight="1">
      <c r="A48" s="9"/>
      <c r="B48" s="46" t="s">
        <v>21</v>
      </c>
      <c r="C48" s="46"/>
      <c r="D48" s="46"/>
      <c r="E48" s="46"/>
      <c r="F48" s="46"/>
      <c r="G48" s="9"/>
      <c r="H48" s="35">
        <v>512621</v>
      </c>
      <c r="I48" s="35"/>
      <c r="J48" s="9"/>
    </row>
    <row r="49" spans="1:10" ht="15" customHeight="1">
      <c r="A49" s="9"/>
      <c r="B49" s="10" t="s">
        <v>22</v>
      </c>
      <c r="C49" s="10"/>
      <c r="D49" s="10"/>
      <c r="E49" s="10"/>
      <c r="F49" s="10"/>
      <c r="G49" s="9"/>
      <c r="H49" s="43">
        <v>475017</v>
      </c>
      <c r="I49" s="43"/>
      <c r="J49" s="9"/>
    </row>
    <row r="50" spans="1:10" ht="15" customHeight="1">
      <c r="A50" s="9"/>
      <c r="B50" s="46" t="s">
        <v>41</v>
      </c>
      <c r="C50" s="46"/>
      <c r="D50" s="46"/>
      <c r="E50" s="46"/>
      <c r="F50" s="46"/>
      <c r="G50" s="46"/>
      <c r="H50" s="43">
        <v>843029</v>
      </c>
      <c r="I50" s="43"/>
      <c r="J50" s="9"/>
    </row>
    <row r="51" spans="1:10" ht="15" customHeight="1">
      <c r="A51" s="9"/>
      <c r="B51" s="46" t="s">
        <v>39</v>
      </c>
      <c r="C51" s="46"/>
      <c r="D51" s="46"/>
      <c r="E51" s="46"/>
      <c r="F51" s="46"/>
      <c r="G51" s="9"/>
      <c r="H51" s="43">
        <v>14500</v>
      </c>
      <c r="I51" s="43"/>
      <c r="J51" s="9"/>
    </row>
    <row r="52" spans="1:10" ht="15" customHeight="1">
      <c r="A52" s="9"/>
      <c r="B52" s="10"/>
      <c r="C52" s="10"/>
      <c r="D52" s="10"/>
      <c r="E52" s="10"/>
      <c r="F52" s="10"/>
      <c r="G52" s="9"/>
      <c r="H52" s="25"/>
      <c r="I52" s="25"/>
      <c r="J52" s="9"/>
    </row>
    <row r="53" spans="1:10" ht="21" customHeight="1">
      <c r="A53" s="9"/>
      <c r="B53" s="45" t="s">
        <v>69</v>
      </c>
      <c r="C53" s="45"/>
      <c r="D53" s="45"/>
      <c r="E53" s="45"/>
      <c r="F53" s="45"/>
      <c r="G53" s="27"/>
      <c r="H53" s="47">
        <f>H56+H55+H57+H58+H59+H60+H61</f>
        <v>514232</v>
      </c>
      <c r="I53" s="47"/>
      <c r="J53" s="16"/>
    </row>
    <row r="54" spans="1:10" ht="15" customHeight="1">
      <c r="A54" s="9"/>
      <c r="B54" s="17"/>
      <c r="C54" s="17"/>
      <c r="D54" s="17"/>
      <c r="E54" s="17"/>
      <c r="F54" s="17"/>
      <c r="G54" s="28"/>
      <c r="H54" s="24"/>
      <c r="I54" s="24"/>
      <c r="J54" s="8"/>
    </row>
    <row r="55" spans="1:10" ht="15" customHeight="1">
      <c r="A55" s="9"/>
      <c r="B55" s="46" t="s">
        <v>23</v>
      </c>
      <c r="C55" s="46"/>
      <c r="D55" s="46"/>
      <c r="E55" s="46"/>
      <c r="F55" s="46"/>
      <c r="G55" s="26"/>
      <c r="H55" s="61">
        <v>230362</v>
      </c>
      <c r="I55" s="61"/>
      <c r="J55" s="9"/>
    </row>
    <row r="56" spans="1:10" ht="15" customHeight="1">
      <c r="A56" s="9"/>
      <c r="B56" s="46" t="s">
        <v>24</v>
      </c>
      <c r="C56" s="46"/>
      <c r="D56" s="46"/>
      <c r="E56" s="46"/>
      <c r="F56" s="46"/>
      <c r="G56" s="9"/>
      <c r="H56" s="61">
        <v>33420</v>
      </c>
      <c r="I56" s="61"/>
      <c r="J56" s="9"/>
    </row>
    <row r="57" spans="1:10" ht="15" customHeight="1">
      <c r="A57" s="9"/>
      <c r="B57" s="10" t="s">
        <v>25</v>
      </c>
      <c r="C57" s="10"/>
      <c r="D57" s="10"/>
      <c r="E57" s="10"/>
      <c r="F57" s="10"/>
      <c r="G57" s="9"/>
      <c r="H57" s="61">
        <v>15408</v>
      </c>
      <c r="I57" s="61"/>
      <c r="J57" s="9"/>
    </row>
    <row r="58" spans="1:10" ht="15" customHeight="1">
      <c r="A58" s="9"/>
      <c r="B58" s="10" t="s">
        <v>26</v>
      </c>
      <c r="C58" s="10"/>
      <c r="D58" s="10"/>
      <c r="E58" s="10"/>
      <c r="F58" s="10"/>
      <c r="G58" s="9"/>
      <c r="H58" s="61">
        <v>27060</v>
      </c>
      <c r="I58" s="61"/>
      <c r="J58" s="9"/>
    </row>
    <row r="59" spans="1:10" ht="15" customHeight="1">
      <c r="A59" s="9"/>
      <c r="B59" s="10" t="s">
        <v>27</v>
      </c>
      <c r="C59" s="10"/>
      <c r="D59" s="10"/>
      <c r="E59" s="10"/>
      <c r="F59" s="10"/>
      <c r="G59" s="9"/>
      <c r="H59" s="35">
        <v>15628</v>
      </c>
      <c r="I59" s="35"/>
      <c r="J59" s="9"/>
    </row>
    <row r="60" spans="1:10" ht="15" customHeight="1">
      <c r="A60" s="9"/>
      <c r="B60" s="10" t="s">
        <v>28</v>
      </c>
      <c r="C60" s="10"/>
      <c r="D60" s="10"/>
      <c r="E60" s="10"/>
      <c r="F60" s="10"/>
      <c r="G60" s="9"/>
      <c r="H60" s="35">
        <v>124904</v>
      </c>
      <c r="I60" s="35"/>
      <c r="J60" s="9"/>
    </row>
    <row r="61" spans="1:10" ht="15" customHeight="1">
      <c r="A61" s="9"/>
      <c r="B61" s="10" t="s">
        <v>29</v>
      </c>
      <c r="C61" s="10"/>
      <c r="D61" s="10"/>
      <c r="E61" s="10"/>
      <c r="F61" s="10"/>
      <c r="G61" s="9"/>
      <c r="H61" s="35">
        <v>67450</v>
      </c>
      <c r="I61" s="35"/>
      <c r="J61" s="9"/>
    </row>
    <row r="62" spans="1:10" ht="15.75">
      <c r="A62" s="9"/>
      <c r="B62" s="20"/>
      <c r="C62" s="20"/>
      <c r="D62" s="20"/>
      <c r="E62" s="20"/>
      <c r="F62" s="20"/>
      <c r="G62" s="8"/>
      <c r="H62" s="21"/>
      <c r="I62" s="21"/>
      <c r="J62" s="9"/>
    </row>
    <row r="63" spans="1:11" ht="15.75">
      <c r="A63" s="9"/>
      <c r="B63" s="31" t="s">
        <v>30</v>
      </c>
      <c r="C63" s="31"/>
      <c r="D63" s="31"/>
      <c r="E63" s="31"/>
      <c r="F63" s="31"/>
      <c r="G63" s="22"/>
      <c r="H63" s="47">
        <f>H65+H66+H67</f>
        <v>39201</v>
      </c>
      <c r="I63" s="47"/>
      <c r="J63" s="16"/>
      <c r="K63" s="3"/>
    </row>
    <row r="64" spans="1:10" ht="15" customHeight="1">
      <c r="A64" s="6"/>
      <c r="B64" s="6"/>
      <c r="C64" s="6"/>
      <c r="D64" s="6"/>
      <c r="E64" s="6"/>
      <c r="F64" s="6"/>
      <c r="G64" s="6"/>
      <c r="H64" s="6"/>
      <c r="I64" s="6"/>
      <c r="J64" s="6"/>
    </row>
    <row r="65" spans="1:10" ht="15" customHeight="1">
      <c r="A65" s="6"/>
      <c r="B65" s="29" t="s">
        <v>31</v>
      </c>
      <c r="C65" s="29"/>
      <c r="D65" s="29"/>
      <c r="E65" s="29"/>
      <c r="F65" s="29"/>
      <c r="G65" s="29"/>
      <c r="H65" s="43">
        <v>6841</v>
      </c>
      <c r="I65" s="43"/>
      <c r="J65" s="9"/>
    </row>
    <row r="66" spans="1:10" ht="15" customHeight="1">
      <c r="A66" s="6"/>
      <c r="B66" s="29" t="s">
        <v>32</v>
      </c>
      <c r="C66" s="29"/>
      <c r="D66" s="29"/>
      <c r="E66" s="29"/>
      <c r="F66" s="29"/>
      <c r="G66" s="29"/>
      <c r="H66" s="43">
        <v>30200</v>
      </c>
      <c r="I66" s="43"/>
      <c r="J66" s="9"/>
    </row>
    <row r="67" spans="1:10" ht="15" customHeight="1">
      <c r="A67" s="6"/>
      <c r="B67" s="63" t="s">
        <v>40</v>
      </c>
      <c r="C67" s="63"/>
      <c r="D67" s="63"/>
      <c r="E67" s="63"/>
      <c r="F67" s="63"/>
      <c r="G67" s="29"/>
      <c r="H67" s="43">
        <v>2160</v>
      </c>
      <c r="I67" s="43"/>
      <c r="J67" s="9"/>
    </row>
    <row r="68" spans="1:10" ht="12.75">
      <c r="A68" s="6"/>
      <c r="B68" s="6"/>
      <c r="C68" s="6"/>
      <c r="D68" s="6"/>
      <c r="E68" s="6"/>
      <c r="F68" s="6"/>
      <c r="G68" s="6"/>
      <c r="H68" s="6"/>
      <c r="I68" s="6"/>
      <c r="J68" s="6"/>
    </row>
    <row r="69" spans="1:10" ht="15.75">
      <c r="A69" s="6"/>
      <c r="B69" s="45" t="s">
        <v>33</v>
      </c>
      <c r="C69" s="45"/>
      <c r="D69" s="45"/>
      <c r="E69" s="45"/>
      <c r="F69" s="45"/>
      <c r="G69" s="27"/>
      <c r="H69" s="44">
        <f>H72+H71</f>
        <v>192500</v>
      </c>
      <c r="I69" s="44"/>
      <c r="J69" s="16"/>
    </row>
    <row r="70" spans="1:10" ht="15.75">
      <c r="A70" s="6"/>
      <c r="B70" s="17"/>
      <c r="C70" s="17"/>
      <c r="D70" s="17"/>
      <c r="E70" s="17"/>
      <c r="F70" s="17"/>
      <c r="G70" s="28"/>
      <c r="H70" s="24"/>
      <c r="I70" s="24"/>
      <c r="J70" s="8"/>
    </row>
    <row r="71" spans="1:10" ht="15.75">
      <c r="A71" s="6"/>
      <c r="B71" s="46" t="s">
        <v>34</v>
      </c>
      <c r="C71" s="46"/>
      <c r="D71" s="46"/>
      <c r="E71" s="46"/>
      <c r="F71" s="46"/>
      <c r="G71" s="26"/>
      <c r="H71" s="35">
        <v>42500</v>
      </c>
      <c r="I71" s="35"/>
      <c r="J71" s="9"/>
    </row>
    <row r="72" spans="1:10" ht="15.75">
      <c r="A72" s="6"/>
      <c r="B72" s="46" t="s">
        <v>35</v>
      </c>
      <c r="C72" s="46"/>
      <c r="D72" s="46"/>
      <c r="E72" s="46"/>
      <c r="F72" s="46"/>
      <c r="G72" s="9"/>
      <c r="H72" s="35">
        <v>150000</v>
      </c>
      <c r="I72" s="35"/>
      <c r="J72" s="9"/>
    </row>
    <row r="73" spans="1:10" ht="15.75">
      <c r="A73" s="6"/>
      <c r="B73" s="6"/>
      <c r="C73" s="6"/>
      <c r="D73" s="6"/>
      <c r="E73" s="6"/>
      <c r="F73" s="6"/>
      <c r="G73" s="6"/>
      <c r="H73" s="6"/>
      <c r="I73" s="6"/>
      <c r="J73" s="9"/>
    </row>
    <row r="74" spans="1:10" ht="15.75">
      <c r="A74" s="6"/>
      <c r="B74" s="51"/>
      <c r="C74" s="51"/>
      <c r="D74" s="51"/>
      <c r="E74" s="51"/>
      <c r="F74" s="51"/>
      <c r="G74" s="34"/>
      <c r="H74" s="59"/>
      <c r="I74" s="60"/>
      <c r="J74" s="16"/>
    </row>
    <row r="75" spans="2:10" ht="12.75">
      <c r="B75" s="62"/>
      <c r="C75" s="62"/>
      <c r="D75" s="62"/>
      <c r="E75" s="62"/>
      <c r="F75" s="62"/>
      <c r="G75" s="62"/>
      <c r="H75" s="62"/>
      <c r="I75" s="62"/>
      <c r="J75" s="5"/>
    </row>
  </sheetData>
  <sheetProtection/>
  <mergeCells count="94">
    <mergeCell ref="H27:I27"/>
    <mergeCell ref="B21:G21"/>
    <mergeCell ref="A15:J15"/>
    <mergeCell ref="B20:G20"/>
    <mergeCell ref="H18:I18"/>
    <mergeCell ref="H20:I20"/>
    <mergeCell ref="H23:I23"/>
    <mergeCell ref="B25:G25"/>
    <mergeCell ref="B29:G29"/>
    <mergeCell ref="H43:I43"/>
    <mergeCell ref="H47:I47"/>
    <mergeCell ref="H45:I45"/>
    <mergeCell ref="B42:F42"/>
    <mergeCell ref="H42:I42"/>
    <mergeCell ref="B43:F43"/>
    <mergeCell ref="B41:F41"/>
    <mergeCell ref="H41:I41"/>
    <mergeCell ref="B47:F47"/>
    <mergeCell ref="H48:I48"/>
    <mergeCell ref="H51:I51"/>
    <mergeCell ref="H55:I55"/>
    <mergeCell ref="B55:F55"/>
    <mergeCell ref="B53:F53"/>
    <mergeCell ref="H53:I53"/>
    <mergeCell ref="H50:I50"/>
    <mergeCell ref="H49:I49"/>
    <mergeCell ref="B48:F48"/>
    <mergeCell ref="B72:F72"/>
    <mergeCell ref="H72:I72"/>
    <mergeCell ref="H60:I60"/>
    <mergeCell ref="H56:I56"/>
    <mergeCell ref="H67:I67"/>
    <mergeCell ref="H65:I65"/>
    <mergeCell ref="H69:I69"/>
    <mergeCell ref="B56:F56"/>
    <mergeCell ref="B67:F67"/>
    <mergeCell ref="H57:I57"/>
    <mergeCell ref="H63:I63"/>
    <mergeCell ref="H66:I66"/>
    <mergeCell ref="H58:I58"/>
    <mergeCell ref="B51:F51"/>
    <mergeCell ref="B75:I75"/>
    <mergeCell ref="H59:I59"/>
    <mergeCell ref="B71:F71"/>
    <mergeCell ref="H71:I71"/>
    <mergeCell ref="B69:F69"/>
    <mergeCell ref="H61:I61"/>
    <mergeCell ref="B38:F38"/>
    <mergeCell ref="B36:F36"/>
    <mergeCell ref="B34:F34"/>
    <mergeCell ref="H33:I33"/>
    <mergeCell ref="B74:F74"/>
    <mergeCell ref="H74:I74"/>
    <mergeCell ref="B50:G50"/>
    <mergeCell ref="B40:F40"/>
    <mergeCell ref="H40:I40"/>
    <mergeCell ref="H36:I36"/>
    <mergeCell ref="B6:G6"/>
    <mergeCell ref="H6:I6"/>
    <mergeCell ref="H29:I29"/>
    <mergeCell ref="H31:I31"/>
    <mergeCell ref="H34:I34"/>
    <mergeCell ref="H21:I21"/>
    <mergeCell ref="H16:I16"/>
    <mergeCell ref="B18:F18"/>
    <mergeCell ref="B27:F27"/>
    <mergeCell ref="B30:G30"/>
    <mergeCell ref="H8:I8"/>
    <mergeCell ref="B11:G11"/>
    <mergeCell ref="H11:I11"/>
    <mergeCell ref="B7:G7"/>
    <mergeCell ref="B8:G8"/>
    <mergeCell ref="B10:G10"/>
    <mergeCell ref="H10:I10"/>
    <mergeCell ref="H1:J1"/>
    <mergeCell ref="B31:G31"/>
    <mergeCell ref="A2:J2"/>
    <mergeCell ref="A3:J3"/>
    <mergeCell ref="A5:G5"/>
    <mergeCell ref="H5:I5"/>
    <mergeCell ref="H30:I30"/>
    <mergeCell ref="B9:G9"/>
    <mergeCell ref="H9:I9"/>
    <mergeCell ref="H7:I7"/>
    <mergeCell ref="B12:G12"/>
    <mergeCell ref="H12:I12"/>
    <mergeCell ref="B33:F33"/>
    <mergeCell ref="B23:F23"/>
    <mergeCell ref="H35:I35"/>
    <mergeCell ref="H38:I38"/>
    <mergeCell ref="H25:I25"/>
    <mergeCell ref="B13:G13"/>
    <mergeCell ref="H13:I13"/>
    <mergeCell ref="B35:F35"/>
  </mergeCells>
  <printOptions/>
  <pageMargins left="0" right="0" top="0" bottom="0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netvista</dc:creator>
  <cp:keywords/>
  <dc:description/>
  <cp:lastModifiedBy>W7</cp:lastModifiedBy>
  <cp:lastPrinted>2018-01-17T15:26:00Z</cp:lastPrinted>
  <dcterms:created xsi:type="dcterms:W3CDTF">2007-02-09T12:14:31Z</dcterms:created>
  <dcterms:modified xsi:type="dcterms:W3CDTF">2018-02-12T09:01:26Z</dcterms:modified>
  <cp:category/>
  <cp:version/>
  <cp:contentType/>
  <cp:contentStatus/>
</cp:coreProperties>
</file>